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МЕТА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3" l="1"/>
  <c r="I30" i="3" l="1"/>
  <c r="I34" i="3"/>
  <c r="I42" i="3"/>
  <c r="I43" i="3" l="1"/>
  <c r="E75" i="3"/>
  <c r="I75" i="3" s="1"/>
  <c r="E74" i="3"/>
  <c r="I74" i="3" s="1"/>
  <c r="E73" i="3"/>
  <c r="I73" i="3" s="1"/>
  <c r="E72" i="3"/>
  <c r="I72" i="3" s="1"/>
  <c r="E71" i="3"/>
  <c r="I71" i="3" s="1"/>
  <c r="G93" i="3"/>
  <c r="G92" i="3"/>
  <c r="G91" i="3"/>
  <c r="G90" i="3"/>
  <c r="G89" i="3"/>
  <c r="G88" i="3"/>
  <c r="G87" i="3"/>
  <c r="G86" i="3"/>
  <c r="C84" i="3"/>
  <c r="C83" i="3"/>
  <c r="C82" i="3"/>
  <c r="C81" i="3"/>
  <c r="C80" i="3"/>
  <c r="C79" i="3"/>
  <c r="C78" i="3"/>
  <c r="C77" i="3"/>
  <c r="E69" i="3"/>
  <c r="I69" i="3" s="1"/>
  <c r="G84" i="3" s="1"/>
  <c r="E68" i="3"/>
  <c r="I68" i="3" s="1"/>
  <c r="G83" i="3" s="1"/>
  <c r="E67" i="3"/>
  <c r="I67" i="3" s="1"/>
  <c r="G82" i="3" s="1"/>
  <c r="E66" i="3"/>
  <c r="I66" i="3" s="1"/>
  <c r="G81" i="3" s="1"/>
  <c r="E65" i="3"/>
  <c r="I65" i="3" s="1"/>
  <c r="G80" i="3" s="1"/>
  <c r="E64" i="3"/>
  <c r="I64" i="3" s="1"/>
  <c r="G79" i="3" s="1"/>
  <c r="E63" i="3"/>
  <c r="I63" i="3" s="1"/>
  <c r="G78" i="3" s="1"/>
  <c r="E62" i="3"/>
  <c r="I62" i="3" s="1"/>
  <c r="G77" i="3" s="1"/>
  <c r="I59" i="3"/>
  <c r="E84" i="3" s="1"/>
  <c r="I58" i="3"/>
  <c r="E83" i="3" s="1"/>
  <c r="I57" i="3"/>
  <c r="E82" i="3" s="1"/>
  <c r="I56" i="3"/>
  <c r="E81" i="3" s="1"/>
  <c r="I55" i="3"/>
  <c r="E80" i="3" s="1"/>
  <c r="I54" i="3"/>
  <c r="E79" i="3" s="1"/>
  <c r="I53" i="3"/>
  <c r="E78" i="3" s="1"/>
  <c r="I52" i="3"/>
  <c r="E77" i="3" s="1"/>
  <c r="I82" i="3" l="1"/>
  <c r="E91" i="3" s="1"/>
  <c r="I91" i="3" s="1"/>
  <c r="I79" i="3"/>
  <c r="E88" i="3" s="1"/>
  <c r="I88" i="3" s="1"/>
  <c r="I83" i="3"/>
  <c r="E92" i="3" s="1"/>
  <c r="I92" i="3" s="1"/>
  <c r="I77" i="3"/>
  <c r="E86" i="3" s="1"/>
  <c r="I86" i="3" s="1"/>
  <c r="I80" i="3"/>
  <c r="E89" i="3" s="1"/>
  <c r="I89" i="3" s="1"/>
  <c r="I78" i="3"/>
  <c r="E87" i="3" s="1"/>
  <c r="I87" i="3" s="1"/>
  <c r="I81" i="3"/>
  <c r="E90" i="3" s="1"/>
  <c r="I90" i="3" s="1"/>
  <c r="I84" i="3"/>
  <c r="E93" i="3" s="1"/>
  <c r="I93" i="3" s="1"/>
</calcChain>
</file>

<file path=xl/sharedStrings.xml><?xml version="1.0" encoding="utf-8"?>
<sst xmlns="http://schemas.openxmlformats.org/spreadsheetml/2006/main" count="177" uniqueCount="71">
  <si>
    <t xml:space="preserve">Расчет членского взноса
</t>
  </si>
  <si>
    <t>Членов СНТ</t>
  </si>
  <si>
    <t>Лиц, ведущих садоводство на садовых земельных участках, расположенных в границах территории садоводства, без участия в товариществе</t>
  </si>
  <si>
    <t>Площадь участков, занятых членами СНТ и лицами, ведущими садоводство на садовых земельных участках, расположенных в границах территории садоводства, без участия в товариществе</t>
  </si>
  <si>
    <t>163 597 кв.м</t>
  </si>
  <si>
    <t>=</t>
  </si>
  <si>
    <t>х</t>
  </si>
  <si>
    <t xml:space="preserve">-участок 600 кв.м  </t>
  </si>
  <si>
    <t xml:space="preserve">-участок 700 кв.м </t>
  </si>
  <si>
    <t xml:space="preserve">-участок 800 кв.м </t>
  </si>
  <si>
    <t xml:space="preserve">-участок 900 кв.м </t>
  </si>
  <si>
    <t xml:space="preserve">-участок 1000 кв.м </t>
  </si>
  <si>
    <t>-участок 1200 кв.м</t>
  </si>
  <si>
    <t xml:space="preserve">-участок 1400 кв.м </t>
  </si>
  <si>
    <t xml:space="preserve">-участок 1600 кв.м </t>
  </si>
  <si>
    <t>+</t>
  </si>
  <si>
    <t>Взнос с собственника подключенного к системе водоснабжения СНТ:</t>
  </si>
  <si>
    <t>Членский взнос с собственника, как тариф, который не зависит от количества участков, находящихся в собственности одного правообладателя - физического лица: 1 581 936,00 (расходы по разделу 1) : 189 =  8 370,03 руб.</t>
  </si>
  <si>
    <t>Взнос с собственника подключенного к системе водоснабжения СНТ</t>
  </si>
  <si>
    <t>Взнос с собственника за вывоз ТКО региональным оператором. Взнос в зависимости от площади участка: 0,21 х площадь участка</t>
  </si>
  <si>
    <t xml:space="preserve">-участок 980 кв.м </t>
  </si>
  <si>
    <t>-участок 1400 кв.м</t>
  </si>
  <si>
    <t>Взнос с 1-го члена СНТ и лица, ведущего садоводство не подключенного к водопроводной сети СНТ:</t>
  </si>
  <si>
    <t>Взнос с собственников участки которых не имеют выходы на земли общего пользования СНТ (ворота, калитки) за м2. Общая площадь участков не имеющих выходы на территорию СНТ - 10 113 м2</t>
  </si>
  <si>
    <r>
      <t xml:space="preserve">Взнос с собственника в зависимости от площади участка, находящегося в собственности одного правообладателя. Стоимость 1 кв.м: 1 655 600 (расходы на ремонт дорог, чистка дорог в зимний период) : 163 597 = 10,12.  10,12*0,5 (коэффициент) = 5,06. Площадь участков за вычетом участков где применяется коэффициент 0,5 - 153 484 м2. Взнос в зависимости от площади участка: 10,45 х Площадь участка (площадь участка берется из выписки из ЕГРН). </t>
    </r>
    <r>
      <rPr>
        <i/>
        <sz val="11"/>
        <color rgb="FF000000"/>
        <rFont val="Times New Roman"/>
        <family val="1"/>
        <charset val="204"/>
      </rPr>
      <t>При расчете применяется  дифференцированный подход из-за  участков с коэффициентом 0,5. Если бы все платили одинаково, тариф был бы 10,12. Но так как часть собстенников (владельцы 10 113 м²) платитят только половину (5,06), возникшую разницу переложили на остальных садоводов. Чтобы собрать нужные 1 655 600 руб. при таких условиях, тариф для основного большинства подняли до 10,45.</t>
    </r>
  </si>
  <si>
    <t>ПРОЕКТ СМЕТЫ</t>
  </si>
  <si>
    <t>СНТСН «Орлово Парк-2»</t>
  </si>
  <si>
    <t>собственников - 189, площадь - 163 597 кв.м</t>
  </si>
  <si>
    <t>141138, Московская область, го Щелково,                                                                                            тер. СНТСН "Орлово Парк-2", ул. 2-я Луговая, д.25</t>
  </si>
  <si>
    <t>Утверждена  решением общего собрания, протокол от __.__.2026 г. №__</t>
  </si>
  <si>
    <t>СМЕТА</t>
  </si>
  <si>
    <t xml:space="preserve">ИНН 5050154478  КПП 505001001 </t>
  </si>
  <si>
    <t xml:space="preserve">Раздел 1.
Членский взнос с собственника, как тариф, который не зависит от количества участков, находящихся в собственности одного правообладателя - физического лица
</t>
  </si>
  <si>
    <t>1.2. Договор оказания услуг на бухгалтерское сопровождение СМЗ</t>
  </si>
  <si>
    <t>1.1 Заработная плата председателя правления (с учетом НДФЛ-13%)</t>
  </si>
  <si>
    <t>1. Расходы на оплату труда</t>
  </si>
  <si>
    <t>2. Расходы по налогам и сборам, страховым взнос</t>
  </si>
  <si>
    <t>2.2. Взносы на обязательное страхование от несчастных случаев (0,2% от ФОТ)</t>
  </si>
  <si>
    <t>3.2. Продление ПО 1С Садовод</t>
  </si>
  <si>
    <t>3.3. Юридические услуги</t>
  </si>
  <si>
    <t>3.4. Почтовые расходы</t>
  </si>
  <si>
    <t xml:space="preserve">3.5. Компенсация за использование личного транспорта и  услуг сотовой связи председателя </t>
  </si>
  <si>
    <t>ИТОГО расходы по разделу 1</t>
  </si>
  <si>
    <t xml:space="preserve">Раздел 2.
Взнос с собственника подключенного к системе водоснабжения СНТ
</t>
  </si>
  <si>
    <t>ИТОГО по разделу 2</t>
  </si>
  <si>
    <t xml:space="preserve">Раздел 3.
Взнос с собственника за вывоз ТКО региональным оператором 
</t>
  </si>
  <si>
    <t xml:space="preserve">Раздел 4.
Взнос с собственника в зависимости от площади участка, находящегося в собственности одного правообладателя - физического лица
</t>
  </si>
  <si>
    <t>ИТОГО расходы по разделу 4</t>
  </si>
  <si>
    <t>Всего расходы по всем пунктам сметы</t>
  </si>
  <si>
    <t>2.1. Страховые взносы (30% от ФОТ)</t>
  </si>
  <si>
    <t>2.3. Земельный налог</t>
  </si>
  <si>
    <t>3. Хозяйственные и административные расходы</t>
  </si>
  <si>
    <t>3.1. Обслуживание счета в банке</t>
  </si>
  <si>
    <t>4. Обслуживание инфраструктуры</t>
  </si>
  <si>
    <t>5. Непредвиденные расходы</t>
  </si>
  <si>
    <t>4.1. Вывоз крупногабаритного и растительного мусора</t>
  </si>
  <si>
    <t>4.2. Подключение участка с площадкой ТКО к системе энергоснабжения и устройство системы видеонаблюдения, СКУД и освещение</t>
  </si>
  <si>
    <t xml:space="preserve">7. Вывоз твердых коммунальных отходов </t>
  </si>
  <si>
    <t>6.1. Абонентская плата за потребление воды</t>
  </si>
  <si>
    <t>6.2. Приобретение резервного оборудования</t>
  </si>
  <si>
    <t>8. Обслуживание инфраструктуры</t>
  </si>
  <si>
    <t xml:space="preserve">8.1. Расчистка дорог СНТ от снега </t>
  </si>
  <si>
    <t>8.2. Ремонт дороги</t>
  </si>
  <si>
    <t>ИТОГО расходы по разделу 3</t>
  </si>
  <si>
    <t>60000, 00</t>
  </si>
  <si>
    <t xml:space="preserve">1. Взнос с собственника в зависимости от площади участка рассчитывается индивидуально на каждого члена СНТ и лица ведущего садоводство по данным выписки из ЕГРН. </t>
  </si>
  <si>
    <t>2. Для лиц, ведущих садоводство на садовых земельных участках, расположенных в границах территории садоводства, без участия в товариществе плата предусмотрена в размере равном членскому взносу члена товарищества. Сроки и порядок внесения платы, предусмотрены в порядке, аналогичном для членов товарищества.</t>
  </si>
  <si>
    <t>Примечания:</t>
  </si>
  <si>
    <t>Срок оплаты – до __ ________ 2026 года</t>
  </si>
  <si>
    <t>СНТСН "Орлово Парк-2" на период с июня 2026 года по май 2027 года</t>
  </si>
  <si>
    <t>4.3. Хозяйственные расходы на уборку площадки ТКО и очистку снега площадки ТКО и скважины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</si>
</sst>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" fontId="0" fillId="0" borderId="0" xfId="0" applyNumberFormat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quotePrefix="1" applyNumberFormat="1" applyFont="1" applyBorder="1" applyAlignment="1">
      <alignment horizontal="center" vertical="center"/>
    </xf>
    <xf numFmtId="4" fontId="2" fillId="0" borderId="1" xfId="0" quotePrefix="1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justify" vertical="center"/>
    </xf>
    <xf numFmtId="4" fontId="1" fillId="0" borderId="4" xfId="0" applyNumberFormat="1" applyFont="1" applyBorder="1"/>
    <xf numFmtId="0" fontId="3" fillId="0" borderId="5" xfId="0" quotePrefix="1" applyFont="1" applyBorder="1" applyAlignment="1">
      <alignment horizontal="justify" vertical="center"/>
    </xf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4" fontId="2" fillId="0" borderId="7" xfId="0" quotePrefix="1" applyNumberFormat="1" applyFont="1" applyBorder="1" applyAlignment="1">
      <alignment horizontal="center" vertical="center"/>
    </xf>
    <xf numFmtId="4" fontId="1" fillId="0" borderId="6" xfId="0" applyNumberFormat="1" applyFont="1" applyBorder="1"/>
    <xf numFmtId="4" fontId="2" fillId="0" borderId="7" xfId="0" quotePrefix="1" applyNumberFormat="1" applyFont="1" applyBorder="1" applyAlignment="1">
      <alignment horizontal="center"/>
    </xf>
    <xf numFmtId="4" fontId="1" fillId="0" borderId="2" xfId="0" applyNumberFormat="1" applyFont="1" applyBorder="1"/>
    <xf numFmtId="1" fontId="1" fillId="0" borderId="4" xfId="0" applyNumberFormat="1" applyFont="1" applyBorder="1"/>
    <xf numFmtId="4" fontId="2" fillId="0" borderId="4" xfId="0" applyNumberFormat="1" applyFont="1" applyBorder="1"/>
    <xf numFmtId="4" fontId="1" fillId="0" borderId="8" xfId="0" applyNumberFormat="1" applyFont="1" applyBorder="1"/>
    <xf numFmtId="0" fontId="3" fillId="0" borderId="3" xfId="0" quotePrefix="1" applyFont="1" applyBorder="1" applyAlignment="1">
      <alignment horizontal="left" vertical="center"/>
    </xf>
    <xf numFmtId="0" fontId="3" fillId="0" borderId="22" xfId="0" quotePrefix="1" applyFont="1" applyBorder="1" applyAlignment="1">
      <alignment horizontal="center"/>
    </xf>
    <xf numFmtId="0" fontId="3" fillId="0" borderId="19" xfId="0" quotePrefix="1" applyFont="1" applyBorder="1" applyAlignment="1">
      <alignment horizontal="center"/>
    </xf>
    <xf numFmtId="4" fontId="5" fillId="0" borderId="22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" fontId="8" fillId="0" borderId="1" xfId="0" quotePrefix="1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1" fillId="0" borderId="25" xfId="0" applyNumberFormat="1" applyFont="1" applyBorder="1" applyAlignment="1"/>
    <xf numFmtId="4" fontId="2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4" fontId="16" fillId="0" borderId="0" xfId="0" applyNumberFormat="1" applyFont="1"/>
    <xf numFmtId="4" fontId="17" fillId="0" borderId="0" xfId="0" applyNumberFormat="1" applyFont="1"/>
    <xf numFmtId="0" fontId="3" fillId="0" borderId="20" xfId="0" quotePrefix="1" applyFont="1" applyBorder="1" applyAlignment="1">
      <alignment horizontal="left" vertical="center"/>
    </xf>
    <xf numFmtId="0" fontId="3" fillId="0" borderId="21" xfId="0" quotePrefix="1" applyFont="1" applyBorder="1" applyAlignment="1">
      <alignment horizontal="left" vertical="center"/>
    </xf>
    <xf numFmtId="0" fontId="3" fillId="0" borderId="22" xfId="0" quotePrefix="1" applyFont="1" applyBorder="1" applyAlignment="1">
      <alignment horizontal="left" vertical="center"/>
    </xf>
    <xf numFmtId="0" fontId="3" fillId="0" borderId="17" xfId="0" quotePrefix="1" applyFont="1" applyBorder="1" applyAlignment="1">
      <alignment horizontal="left" vertical="center"/>
    </xf>
    <xf numFmtId="0" fontId="3" fillId="0" borderId="18" xfId="0" quotePrefix="1" applyFont="1" applyBorder="1" applyAlignment="1">
      <alignment horizontal="left" vertical="center"/>
    </xf>
    <xf numFmtId="0" fontId="3" fillId="0" borderId="19" xfId="0" quotePrefix="1" applyFont="1" applyBorder="1" applyAlignment="1">
      <alignment horizontal="left" vertical="center"/>
    </xf>
    <xf numFmtId="0" fontId="6" fillId="0" borderId="20" xfId="0" quotePrefix="1" applyFont="1" applyBorder="1" applyAlignment="1">
      <alignment horizontal="left" vertical="center"/>
    </xf>
    <xf numFmtId="0" fontId="6" fillId="0" borderId="21" xfId="0" quotePrefix="1" applyFont="1" applyBorder="1" applyAlignment="1">
      <alignment horizontal="left" vertical="center"/>
    </xf>
    <xf numFmtId="0" fontId="6" fillId="0" borderId="22" xfId="0" quotePrefix="1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6" fillId="0" borderId="12" xfId="0" quotePrefix="1" applyFont="1" applyBorder="1" applyAlignment="1">
      <alignment horizontal="left" vertical="center" wrapText="1"/>
    </xf>
    <xf numFmtId="0" fontId="6" fillId="0" borderId="13" xfId="0" quotePrefix="1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4"/>
  <sheetViews>
    <sheetView tabSelected="1" topLeftCell="A67" workbookViewId="0">
      <selection activeCell="B28" sqref="B28:H28"/>
    </sheetView>
  </sheetViews>
  <sheetFormatPr defaultRowHeight="15" x14ac:dyDescent="0.25"/>
  <cols>
    <col min="2" max="2" width="21" customWidth="1"/>
    <col min="3" max="3" width="9.5703125" customWidth="1"/>
    <col min="4" max="4" width="3.5703125" customWidth="1"/>
    <col min="5" max="5" width="8.7109375" customWidth="1"/>
    <col min="6" max="6" width="4" customWidth="1"/>
    <col min="7" max="7" width="9.85546875" customWidth="1"/>
    <col min="8" max="8" width="9.28515625" customWidth="1"/>
    <col min="9" max="9" width="14.5703125" customWidth="1"/>
    <col min="10" max="10" width="11.42578125" style="39" bestFit="1" customWidth="1"/>
    <col min="11" max="12" width="13.85546875" style="39" customWidth="1"/>
  </cols>
  <sheetData>
    <row r="2" spans="2:9" ht="33" customHeight="1" x14ac:dyDescent="0.25">
      <c r="B2" s="82" t="s">
        <v>25</v>
      </c>
      <c r="C2" s="82"/>
      <c r="D2" s="82"/>
      <c r="E2" s="82"/>
      <c r="F2" s="82"/>
      <c r="G2" s="82"/>
      <c r="H2" s="82"/>
      <c r="I2" s="82"/>
    </row>
    <row r="3" spans="2:9" ht="15.75" x14ac:dyDescent="0.25">
      <c r="B3" s="83" t="s">
        <v>26</v>
      </c>
      <c r="C3" s="83"/>
      <c r="D3" s="83"/>
      <c r="E3" s="83"/>
      <c r="F3" s="83"/>
      <c r="G3" s="83"/>
      <c r="H3" s="83"/>
      <c r="I3" s="83"/>
    </row>
    <row r="4" spans="2:9" ht="15.75" x14ac:dyDescent="0.25">
      <c r="B4" s="83" t="s">
        <v>31</v>
      </c>
      <c r="C4" s="83"/>
      <c r="D4" s="83"/>
      <c r="E4" s="83"/>
      <c r="F4" s="83"/>
      <c r="G4" s="83"/>
      <c r="H4" s="83"/>
      <c r="I4" s="83"/>
    </row>
    <row r="5" spans="2:9" ht="28.5" customHeight="1" x14ac:dyDescent="0.25">
      <c r="B5" s="84" t="s">
        <v>28</v>
      </c>
      <c r="C5" s="84"/>
      <c r="D5" s="84"/>
      <c r="E5" s="84"/>
      <c r="F5" s="84"/>
      <c r="G5" s="84"/>
      <c r="H5" s="84"/>
      <c r="I5" s="84"/>
    </row>
    <row r="6" spans="2:9" ht="41.25" customHeight="1" x14ac:dyDescent="0.25">
      <c r="B6" s="85" t="s">
        <v>30</v>
      </c>
      <c r="C6" s="85"/>
      <c r="D6" s="85"/>
      <c r="E6" s="85"/>
      <c r="F6" s="85"/>
      <c r="G6" s="85"/>
      <c r="H6" s="85"/>
      <c r="I6" s="85"/>
    </row>
    <row r="7" spans="2:9" ht="15.75" x14ac:dyDescent="0.25">
      <c r="B7" s="83" t="s">
        <v>69</v>
      </c>
      <c r="C7" s="83"/>
      <c r="D7" s="83"/>
      <c r="E7" s="83"/>
      <c r="F7" s="83"/>
      <c r="G7" s="83"/>
      <c r="H7" s="83"/>
      <c r="I7" s="83"/>
    </row>
    <row r="8" spans="2:9" ht="15.75" x14ac:dyDescent="0.25">
      <c r="B8" s="83" t="s">
        <v>29</v>
      </c>
      <c r="C8" s="83"/>
      <c r="D8" s="83"/>
      <c r="E8" s="83"/>
      <c r="F8" s="83"/>
      <c r="G8" s="83"/>
      <c r="H8" s="83"/>
      <c r="I8" s="83"/>
    </row>
    <row r="9" spans="2:9" ht="15.75" x14ac:dyDescent="0.25">
      <c r="B9" s="83"/>
      <c r="C9" s="83"/>
      <c r="D9" s="83"/>
      <c r="E9" s="83"/>
      <c r="F9" s="83"/>
      <c r="G9" s="83"/>
      <c r="H9" s="83"/>
      <c r="I9" s="83"/>
    </row>
    <row r="10" spans="2:9" ht="16.5" thickBot="1" x14ac:dyDescent="0.3">
      <c r="B10" s="86" t="s">
        <v>27</v>
      </c>
      <c r="C10" s="86"/>
      <c r="D10" s="86"/>
      <c r="E10" s="86"/>
      <c r="F10" s="86"/>
      <c r="G10" s="86"/>
      <c r="H10" s="86"/>
      <c r="I10" s="86"/>
    </row>
    <row r="11" spans="2:9" ht="58.5" customHeight="1" x14ac:dyDescent="0.25">
      <c r="B11" s="87" t="s">
        <v>32</v>
      </c>
      <c r="C11" s="88"/>
      <c r="D11" s="88"/>
      <c r="E11" s="88"/>
      <c r="F11" s="88"/>
      <c r="G11" s="88"/>
      <c r="H11" s="88"/>
      <c r="I11" s="89"/>
    </row>
    <row r="12" spans="2:9" x14ac:dyDescent="0.25">
      <c r="B12" s="90" t="s">
        <v>35</v>
      </c>
      <c r="C12" s="91"/>
      <c r="D12" s="91"/>
      <c r="E12" s="91"/>
      <c r="F12" s="91"/>
      <c r="G12" s="91"/>
      <c r="H12" s="91"/>
      <c r="I12" s="31"/>
    </row>
    <row r="13" spans="2:9" x14ac:dyDescent="0.25">
      <c r="B13" s="92" t="s">
        <v>34</v>
      </c>
      <c r="C13" s="93"/>
      <c r="D13" s="93"/>
      <c r="E13" s="93"/>
      <c r="F13" s="93"/>
      <c r="G13" s="93"/>
      <c r="H13" s="93"/>
      <c r="I13" s="32">
        <v>480000</v>
      </c>
    </row>
    <row r="14" spans="2:9" x14ac:dyDescent="0.25">
      <c r="B14" s="92" t="s">
        <v>33</v>
      </c>
      <c r="C14" s="93"/>
      <c r="D14" s="93"/>
      <c r="E14" s="93"/>
      <c r="F14" s="93"/>
      <c r="G14" s="93"/>
      <c r="H14" s="93"/>
      <c r="I14" s="32">
        <v>360000</v>
      </c>
    </row>
    <row r="15" spans="2:9" x14ac:dyDescent="0.25">
      <c r="B15" s="90" t="s">
        <v>36</v>
      </c>
      <c r="C15" s="91"/>
      <c r="D15" s="91"/>
      <c r="E15" s="91"/>
      <c r="F15" s="91"/>
      <c r="G15" s="91"/>
      <c r="H15" s="91"/>
      <c r="I15" s="31"/>
    </row>
    <row r="16" spans="2:9" x14ac:dyDescent="0.25">
      <c r="B16" s="92" t="s">
        <v>49</v>
      </c>
      <c r="C16" s="93"/>
      <c r="D16" s="93"/>
      <c r="E16" s="93"/>
      <c r="F16" s="93"/>
      <c r="G16" s="93"/>
      <c r="H16" s="93"/>
      <c r="I16" s="32">
        <v>96000</v>
      </c>
    </row>
    <row r="17" spans="2:9" x14ac:dyDescent="0.25">
      <c r="B17" s="92" t="s">
        <v>37</v>
      </c>
      <c r="C17" s="93"/>
      <c r="D17" s="93"/>
      <c r="E17" s="93"/>
      <c r="F17" s="93"/>
      <c r="G17" s="93"/>
      <c r="H17" s="93"/>
      <c r="I17" s="32">
        <v>640</v>
      </c>
    </row>
    <row r="18" spans="2:9" x14ac:dyDescent="0.25">
      <c r="B18" s="92" t="s">
        <v>50</v>
      </c>
      <c r="C18" s="93"/>
      <c r="D18" s="93"/>
      <c r="E18" s="93"/>
      <c r="F18" s="93"/>
      <c r="G18" s="93"/>
      <c r="H18" s="93"/>
      <c r="I18" s="32">
        <v>100576</v>
      </c>
    </row>
    <row r="19" spans="2:9" x14ac:dyDescent="0.25">
      <c r="B19" s="90" t="s">
        <v>51</v>
      </c>
      <c r="C19" s="91"/>
      <c r="D19" s="91"/>
      <c r="E19" s="91"/>
      <c r="F19" s="91"/>
      <c r="G19" s="91"/>
      <c r="H19" s="91"/>
      <c r="I19" s="31"/>
    </row>
    <row r="20" spans="2:9" x14ac:dyDescent="0.25">
      <c r="B20" s="92" t="s">
        <v>52</v>
      </c>
      <c r="C20" s="93"/>
      <c r="D20" s="93"/>
      <c r="E20" s="93"/>
      <c r="F20" s="93"/>
      <c r="G20" s="93"/>
      <c r="H20" s="93"/>
      <c r="I20" s="33">
        <v>15000</v>
      </c>
    </row>
    <row r="21" spans="2:9" x14ac:dyDescent="0.25">
      <c r="B21" s="92" t="s">
        <v>38</v>
      </c>
      <c r="C21" s="93"/>
      <c r="D21" s="93"/>
      <c r="E21" s="93"/>
      <c r="F21" s="93"/>
      <c r="G21" s="93"/>
      <c r="H21" s="93"/>
      <c r="I21" s="33">
        <v>25000</v>
      </c>
    </row>
    <row r="22" spans="2:9" x14ac:dyDescent="0.25">
      <c r="B22" s="92" t="s">
        <v>39</v>
      </c>
      <c r="C22" s="93"/>
      <c r="D22" s="93"/>
      <c r="E22" s="93"/>
      <c r="F22" s="93"/>
      <c r="G22" s="93"/>
      <c r="H22" s="93"/>
      <c r="I22" s="33">
        <v>150000</v>
      </c>
    </row>
    <row r="23" spans="2:9" x14ac:dyDescent="0.25">
      <c r="B23" s="92" t="s">
        <v>40</v>
      </c>
      <c r="C23" s="93"/>
      <c r="D23" s="93"/>
      <c r="E23" s="93"/>
      <c r="F23" s="93"/>
      <c r="G23" s="93"/>
      <c r="H23" s="93"/>
      <c r="I23" s="33">
        <v>3000</v>
      </c>
    </row>
    <row r="24" spans="2:9" ht="27.75" customHeight="1" x14ac:dyDescent="0.25">
      <c r="B24" s="94" t="s">
        <v>41</v>
      </c>
      <c r="C24" s="95"/>
      <c r="D24" s="95"/>
      <c r="E24" s="95"/>
      <c r="F24" s="95"/>
      <c r="G24" s="95"/>
      <c r="H24" s="95"/>
      <c r="I24" s="33">
        <v>14200</v>
      </c>
    </row>
    <row r="25" spans="2:9" x14ac:dyDescent="0.25">
      <c r="B25" s="90" t="s">
        <v>53</v>
      </c>
      <c r="C25" s="91"/>
      <c r="D25" s="91"/>
      <c r="E25" s="91"/>
      <c r="F25" s="91"/>
      <c r="G25" s="91"/>
      <c r="H25" s="91"/>
      <c r="I25" s="31"/>
    </row>
    <row r="26" spans="2:9" x14ac:dyDescent="0.25">
      <c r="B26" s="92" t="s">
        <v>55</v>
      </c>
      <c r="C26" s="93"/>
      <c r="D26" s="93"/>
      <c r="E26" s="93"/>
      <c r="F26" s="93"/>
      <c r="G26" s="93"/>
      <c r="H26" s="93"/>
      <c r="I26" s="33" t="s">
        <v>64</v>
      </c>
    </row>
    <row r="27" spans="2:9" ht="45" customHeight="1" x14ac:dyDescent="0.25">
      <c r="B27" s="94" t="s">
        <v>56</v>
      </c>
      <c r="C27" s="95"/>
      <c r="D27" s="95"/>
      <c r="E27" s="95"/>
      <c r="F27" s="95"/>
      <c r="G27" s="95"/>
      <c r="H27" s="95"/>
      <c r="I27" s="34">
        <v>120000</v>
      </c>
    </row>
    <row r="28" spans="2:9" ht="31.5" customHeight="1" x14ac:dyDescent="0.25">
      <c r="B28" s="94" t="s">
        <v>70</v>
      </c>
      <c r="C28" s="95"/>
      <c r="D28" s="95"/>
      <c r="E28" s="95"/>
      <c r="F28" s="95"/>
      <c r="G28" s="95"/>
      <c r="H28" s="95"/>
      <c r="I28" s="32">
        <v>117520</v>
      </c>
    </row>
    <row r="29" spans="2:9" x14ac:dyDescent="0.25">
      <c r="B29" s="90" t="s">
        <v>54</v>
      </c>
      <c r="C29" s="91"/>
      <c r="D29" s="91"/>
      <c r="E29" s="91"/>
      <c r="F29" s="91"/>
      <c r="G29" s="91"/>
      <c r="H29" s="96"/>
      <c r="I29" s="33">
        <v>100000</v>
      </c>
    </row>
    <row r="30" spans="2:9" ht="15.75" thickBot="1" x14ac:dyDescent="0.3">
      <c r="B30" s="97" t="s">
        <v>42</v>
      </c>
      <c r="C30" s="98"/>
      <c r="D30" s="98"/>
      <c r="E30" s="98"/>
      <c r="F30" s="98"/>
      <c r="G30" s="98"/>
      <c r="H30" s="98"/>
      <c r="I30" s="35">
        <f>SUM(I13:I29)</f>
        <v>1581936</v>
      </c>
    </row>
    <row r="31" spans="2:9" ht="30" customHeight="1" x14ac:dyDescent="0.25">
      <c r="B31" s="102" t="s">
        <v>43</v>
      </c>
      <c r="C31" s="103"/>
      <c r="D31" s="103"/>
      <c r="E31" s="103"/>
      <c r="F31" s="103"/>
      <c r="G31" s="103"/>
      <c r="H31" s="103"/>
      <c r="I31" s="104"/>
    </row>
    <row r="32" spans="2:9" x14ac:dyDescent="0.25">
      <c r="B32" s="92" t="s">
        <v>58</v>
      </c>
      <c r="C32" s="93"/>
      <c r="D32" s="93"/>
      <c r="E32" s="93"/>
      <c r="F32" s="93"/>
      <c r="G32" s="93"/>
      <c r="H32" s="93"/>
      <c r="I32" s="33">
        <v>139741</v>
      </c>
    </row>
    <row r="33" spans="2:11" x14ac:dyDescent="0.25">
      <c r="B33" s="92" t="s">
        <v>59</v>
      </c>
      <c r="C33" s="93"/>
      <c r="D33" s="93"/>
      <c r="E33" s="93"/>
      <c r="F33" s="93"/>
      <c r="G33" s="93"/>
      <c r="H33" s="93"/>
      <c r="I33" s="33">
        <v>189000</v>
      </c>
    </row>
    <row r="34" spans="2:11" ht="15.75" thickBot="1" x14ac:dyDescent="0.3">
      <c r="B34" s="97" t="s">
        <v>44</v>
      </c>
      <c r="C34" s="98"/>
      <c r="D34" s="98"/>
      <c r="E34" s="98"/>
      <c r="F34" s="98"/>
      <c r="G34" s="98"/>
      <c r="H34" s="98"/>
      <c r="I34" s="35">
        <f>I32+I33</f>
        <v>328741</v>
      </c>
    </row>
    <row r="35" spans="2:11" ht="30" customHeight="1" x14ac:dyDescent="0.25">
      <c r="B35" s="102" t="s">
        <v>45</v>
      </c>
      <c r="C35" s="103"/>
      <c r="D35" s="103"/>
      <c r="E35" s="103"/>
      <c r="F35" s="103"/>
      <c r="G35" s="103"/>
      <c r="H35" s="103"/>
      <c r="I35" s="104"/>
    </row>
    <row r="36" spans="2:11" x14ac:dyDescent="0.25">
      <c r="B36" s="92" t="s">
        <v>57</v>
      </c>
      <c r="C36" s="93"/>
      <c r="D36" s="93"/>
      <c r="E36" s="93"/>
      <c r="F36" s="93"/>
      <c r="G36" s="93"/>
      <c r="H36" s="93"/>
      <c r="I36" s="32">
        <v>412106.23999999999</v>
      </c>
    </row>
    <row r="37" spans="2:11" ht="15.75" thickBot="1" x14ac:dyDescent="0.3">
      <c r="B37" s="106" t="s">
        <v>63</v>
      </c>
      <c r="C37" s="107"/>
      <c r="D37" s="107"/>
      <c r="E37" s="107"/>
      <c r="F37" s="107"/>
      <c r="G37" s="107"/>
      <c r="H37" s="108"/>
      <c r="I37" s="35">
        <f>SUM(I36)</f>
        <v>412106.23999999999</v>
      </c>
    </row>
    <row r="38" spans="2:11" ht="59.25" customHeight="1" x14ac:dyDescent="0.25">
      <c r="B38" s="102" t="s">
        <v>46</v>
      </c>
      <c r="C38" s="103"/>
      <c r="D38" s="103"/>
      <c r="E38" s="103"/>
      <c r="F38" s="103"/>
      <c r="G38" s="103"/>
      <c r="H38" s="109"/>
      <c r="I38" s="36"/>
    </row>
    <row r="39" spans="2:11" x14ac:dyDescent="0.25">
      <c r="B39" s="90" t="s">
        <v>60</v>
      </c>
      <c r="C39" s="91"/>
      <c r="D39" s="91"/>
      <c r="E39" s="91"/>
      <c r="F39" s="91"/>
      <c r="G39" s="91"/>
      <c r="H39" s="91"/>
      <c r="I39" s="105"/>
    </row>
    <row r="40" spans="2:11" x14ac:dyDescent="0.25">
      <c r="B40" s="92" t="s">
        <v>61</v>
      </c>
      <c r="C40" s="93"/>
      <c r="D40" s="93"/>
      <c r="E40" s="93"/>
      <c r="F40" s="93"/>
      <c r="G40" s="93"/>
      <c r="H40" s="93"/>
      <c r="I40" s="32">
        <v>270000</v>
      </c>
    </row>
    <row r="41" spans="2:11" x14ac:dyDescent="0.25">
      <c r="B41" s="92" t="s">
        <v>62</v>
      </c>
      <c r="C41" s="93"/>
      <c r="D41" s="93"/>
      <c r="E41" s="93"/>
      <c r="F41" s="93"/>
      <c r="G41" s="93"/>
      <c r="H41" s="93"/>
      <c r="I41" s="32">
        <v>1385600</v>
      </c>
    </row>
    <row r="42" spans="2:11" ht="15.75" thickBot="1" x14ac:dyDescent="0.3">
      <c r="B42" s="97" t="s">
        <v>47</v>
      </c>
      <c r="C42" s="98"/>
      <c r="D42" s="98"/>
      <c r="E42" s="98"/>
      <c r="F42" s="98"/>
      <c r="G42" s="98"/>
      <c r="H42" s="98"/>
      <c r="I42" s="35">
        <f>I40+I41</f>
        <v>1655600</v>
      </c>
    </row>
    <row r="43" spans="2:11" ht="15.75" thickBot="1" x14ac:dyDescent="0.3">
      <c r="B43" s="100" t="s">
        <v>48</v>
      </c>
      <c r="C43" s="101"/>
      <c r="D43" s="101"/>
      <c r="E43" s="101"/>
      <c r="F43" s="101"/>
      <c r="G43" s="101"/>
      <c r="H43" s="101"/>
      <c r="I43" s="37">
        <f>I30+I34+I37+I42</f>
        <v>3978383.24</v>
      </c>
    </row>
    <row r="44" spans="2:11" ht="15.75" thickBot="1" x14ac:dyDescent="0.3">
      <c r="E44" s="1"/>
      <c r="F44" s="1"/>
      <c r="G44" s="1"/>
      <c r="H44" s="1"/>
      <c r="I44" s="1"/>
      <c r="J44" s="40"/>
      <c r="K44" s="40"/>
    </row>
    <row r="45" spans="2:11" ht="20.25" customHeight="1" x14ac:dyDescent="0.25">
      <c r="B45" s="70" t="s">
        <v>0</v>
      </c>
      <c r="C45" s="71"/>
      <c r="D45" s="71"/>
      <c r="E45" s="71"/>
      <c r="F45" s="71"/>
      <c r="G45" s="71"/>
      <c r="H45" s="71"/>
      <c r="I45" s="72"/>
      <c r="J45" s="40"/>
      <c r="K45" s="40"/>
    </row>
    <row r="46" spans="2:11" x14ac:dyDescent="0.25">
      <c r="B46" s="73" t="s">
        <v>1</v>
      </c>
      <c r="C46" s="74"/>
      <c r="D46" s="74"/>
      <c r="E46" s="74"/>
      <c r="F46" s="74"/>
      <c r="G46" s="74"/>
      <c r="H46" s="75"/>
      <c r="I46" s="18">
        <v>71</v>
      </c>
      <c r="J46" s="40"/>
    </row>
    <row r="47" spans="2:11" ht="28.5" customHeight="1" x14ac:dyDescent="0.25">
      <c r="B47" s="76" t="s">
        <v>2</v>
      </c>
      <c r="C47" s="77"/>
      <c r="D47" s="77"/>
      <c r="E47" s="77"/>
      <c r="F47" s="77"/>
      <c r="G47" s="77"/>
      <c r="H47" s="78"/>
      <c r="I47" s="18">
        <v>118</v>
      </c>
      <c r="J47" s="40"/>
    </row>
    <row r="48" spans="2:11" ht="45.75" customHeight="1" x14ac:dyDescent="0.25">
      <c r="B48" s="76" t="s">
        <v>3</v>
      </c>
      <c r="C48" s="77"/>
      <c r="D48" s="77"/>
      <c r="E48" s="77"/>
      <c r="F48" s="77"/>
      <c r="G48" s="77"/>
      <c r="H48" s="78"/>
      <c r="I48" s="19" t="s">
        <v>4</v>
      </c>
      <c r="J48" s="40"/>
      <c r="K48" s="41"/>
    </row>
    <row r="49" spans="2:13" ht="57.75" customHeight="1" thickBot="1" x14ac:dyDescent="0.3">
      <c r="B49" s="79" t="s">
        <v>17</v>
      </c>
      <c r="C49" s="80"/>
      <c r="D49" s="80"/>
      <c r="E49" s="80"/>
      <c r="F49" s="80"/>
      <c r="G49" s="80"/>
      <c r="H49" s="81"/>
      <c r="I49" s="15">
        <v>8370</v>
      </c>
      <c r="J49" s="40"/>
      <c r="K49" s="41"/>
    </row>
    <row r="50" spans="2:13" ht="30.75" customHeight="1" thickBot="1" x14ac:dyDescent="0.3">
      <c r="B50" s="64" t="s">
        <v>18</v>
      </c>
      <c r="C50" s="65"/>
      <c r="D50" s="65"/>
      <c r="E50" s="65"/>
      <c r="F50" s="65"/>
      <c r="G50" s="65"/>
      <c r="H50" s="66"/>
      <c r="I50" s="20">
        <v>2609</v>
      </c>
      <c r="J50" s="40"/>
      <c r="K50" s="41"/>
    </row>
    <row r="51" spans="2:13" ht="34.5" customHeight="1" x14ac:dyDescent="0.25">
      <c r="B51" s="67" t="s">
        <v>19</v>
      </c>
      <c r="C51" s="68"/>
      <c r="D51" s="68"/>
      <c r="E51" s="68"/>
      <c r="F51" s="68"/>
      <c r="G51" s="68"/>
      <c r="H51" s="68"/>
      <c r="I51" s="69"/>
      <c r="J51" s="40"/>
      <c r="K51" s="41"/>
    </row>
    <row r="52" spans="2:13" ht="16.5" customHeight="1" x14ac:dyDescent="0.25">
      <c r="B52" s="42" t="s">
        <v>7</v>
      </c>
      <c r="C52" s="43"/>
      <c r="D52" s="44"/>
      <c r="E52" s="2">
        <v>0.21</v>
      </c>
      <c r="F52" s="3" t="s">
        <v>6</v>
      </c>
      <c r="G52" s="4">
        <v>600</v>
      </c>
      <c r="H52" s="5" t="s">
        <v>5</v>
      </c>
      <c r="I52" s="9">
        <f>(E52*G52)*12</f>
        <v>1512</v>
      </c>
      <c r="J52" s="40"/>
      <c r="K52" s="41"/>
    </row>
    <row r="53" spans="2:13" ht="16.5" customHeight="1" x14ac:dyDescent="0.25">
      <c r="B53" s="42" t="s">
        <v>8</v>
      </c>
      <c r="C53" s="43"/>
      <c r="D53" s="44"/>
      <c r="E53" s="2">
        <v>0.21</v>
      </c>
      <c r="F53" s="3" t="s">
        <v>6</v>
      </c>
      <c r="G53" s="4">
        <v>700</v>
      </c>
      <c r="H53" s="5" t="s">
        <v>5</v>
      </c>
      <c r="I53" s="9">
        <f t="shared" ref="I53:I59" si="0">(E53*G53)*12</f>
        <v>1764</v>
      </c>
      <c r="J53" s="40"/>
      <c r="K53" s="41"/>
    </row>
    <row r="54" spans="2:13" ht="16.5" customHeight="1" x14ac:dyDescent="0.25">
      <c r="B54" s="42" t="s">
        <v>9</v>
      </c>
      <c r="C54" s="43"/>
      <c r="D54" s="44"/>
      <c r="E54" s="2">
        <v>0.21</v>
      </c>
      <c r="F54" s="3" t="s">
        <v>6</v>
      </c>
      <c r="G54" s="4">
        <v>800</v>
      </c>
      <c r="H54" s="5" t="s">
        <v>5</v>
      </c>
      <c r="I54" s="9">
        <f t="shared" si="0"/>
        <v>2016</v>
      </c>
      <c r="J54" s="40"/>
      <c r="K54" s="41"/>
    </row>
    <row r="55" spans="2:13" ht="16.5" customHeight="1" x14ac:dyDescent="0.25">
      <c r="B55" s="42" t="s">
        <v>10</v>
      </c>
      <c r="C55" s="43"/>
      <c r="D55" s="44"/>
      <c r="E55" s="2">
        <v>0.21</v>
      </c>
      <c r="F55" s="3" t="s">
        <v>6</v>
      </c>
      <c r="G55" s="4">
        <v>900</v>
      </c>
      <c r="H55" s="5" t="s">
        <v>5</v>
      </c>
      <c r="I55" s="9">
        <f t="shared" si="0"/>
        <v>2268</v>
      </c>
      <c r="J55" s="40"/>
      <c r="K55" s="41"/>
    </row>
    <row r="56" spans="2:13" ht="16.5" customHeight="1" x14ac:dyDescent="0.25">
      <c r="B56" s="42" t="s">
        <v>11</v>
      </c>
      <c r="C56" s="43"/>
      <c r="D56" s="44"/>
      <c r="E56" s="2">
        <v>0.21</v>
      </c>
      <c r="F56" s="3" t="s">
        <v>6</v>
      </c>
      <c r="G56" s="4">
        <v>1000</v>
      </c>
      <c r="H56" s="5" t="s">
        <v>5</v>
      </c>
      <c r="I56" s="9">
        <f t="shared" si="0"/>
        <v>2520</v>
      </c>
      <c r="J56" s="40"/>
      <c r="K56" s="41"/>
    </row>
    <row r="57" spans="2:13" ht="16.5" customHeight="1" x14ac:dyDescent="0.25">
      <c r="B57" s="42" t="s">
        <v>12</v>
      </c>
      <c r="C57" s="43"/>
      <c r="D57" s="44"/>
      <c r="E57" s="2">
        <v>0.21</v>
      </c>
      <c r="F57" s="3" t="s">
        <v>6</v>
      </c>
      <c r="G57" s="4">
        <v>1200</v>
      </c>
      <c r="H57" s="5" t="s">
        <v>5</v>
      </c>
      <c r="I57" s="9">
        <f t="shared" si="0"/>
        <v>3024</v>
      </c>
      <c r="J57" s="40"/>
      <c r="K57" s="41"/>
    </row>
    <row r="58" spans="2:13" ht="16.5" customHeight="1" x14ac:dyDescent="0.25">
      <c r="B58" s="42" t="s">
        <v>13</v>
      </c>
      <c r="C58" s="43"/>
      <c r="D58" s="44"/>
      <c r="E58" s="2">
        <v>0.21</v>
      </c>
      <c r="F58" s="3" t="s">
        <v>6</v>
      </c>
      <c r="G58" s="4">
        <v>1400</v>
      </c>
      <c r="H58" s="5" t="s">
        <v>5</v>
      </c>
      <c r="I58" s="9">
        <f t="shared" si="0"/>
        <v>3528</v>
      </c>
      <c r="J58" s="40"/>
      <c r="K58" s="41"/>
    </row>
    <row r="59" spans="2:13" ht="16.5" customHeight="1" thickBot="1" x14ac:dyDescent="0.3">
      <c r="B59" s="45" t="s">
        <v>14</v>
      </c>
      <c r="C59" s="46"/>
      <c r="D59" s="47"/>
      <c r="E59" s="11">
        <v>0.21</v>
      </c>
      <c r="F59" s="12" t="s">
        <v>6</v>
      </c>
      <c r="G59" s="13">
        <v>1600</v>
      </c>
      <c r="H59" s="14" t="s">
        <v>5</v>
      </c>
      <c r="I59" s="15">
        <f t="shared" si="0"/>
        <v>4032</v>
      </c>
      <c r="J59" s="40"/>
      <c r="K59" s="41"/>
    </row>
    <row r="60" spans="2:13" ht="179.25" customHeight="1" thickBot="1" x14ac:dyDescent="0.3">
      <c r="B60" s="58" t="s">
        <v>24</v>
      </c>
      <c r="C60" s="59"/>
      <c r="D60" s="59"/>
      <c r="E60" s="59"/>
      <c r="F60" s="59"/>
      <c r="G60" s="59"/>
      <c r="H60" s="59"/>
      <c r="I60" s="60"/>
      <c r="J60" s="40"/>
      <c r="K60" s="40"/>
      <c r="L60" s="40"/>
      <c r="M60" s="38"/>
    </row>
    <row r="61" spans="2:13" ht="15" customHeight="1" x14ac:dyDescent="0.25">
      <c r="B61" s="61"/>
      <c r="C61" s="62"/>
      <c r="D61" s="62"/>
      <c r="E61" s="62"/>
      <c r="F61" s="62"/>
      <c r="G61" s="62"/>
      <c r="H61" s="63"/>
      <c r="I61" s="7">
        <v>10.45</v>
      </c>
      <c r="J61" s="40"/>
      <c r="K61" s="40"/>
      <c r="M61" s="38"/>
    </row>
    <row r="62" spans="2:13" x14ac:dyDescent="0.25">
      <c r="B62" s="42" t="s">
        <v>7</v>
      </c>
      <c r="C62" s="43"/>
      <c r="D62" s="44"/>
      <c r="E62" s="2">
        <f>I61</f>
        <v>10.45</v>
      </c>
      <c r="F62" s="3" t="s">
        <v>6</v>
      </c>
      <c r="G62" s="4">
        <v>600</v>
      </c>
      <c r="H62" s="5" t="s">
        <v>5</v>
      </c>
      <c r="I62" s="9">
        <f>E62*G62</f>
        <v>6270</v>
      </c>
      <c r="J62" s="40"/>
      <c r="K62" s="40"/>
      <c r="M62" s="38"/>
    </row>
    <row r="63" spans="2:13" x14ac:dyDescent="0.25">
      <c r="B63" s="42" t="s">
        <v>8</v>
      </c>
      <c r="C63" s="43"/>
      <c r="D63" s="44"/>
      <c r="E63" s="2">
        <f>I61</f>
        <v>10.45</v>
      </c>
      <c r="F63" s="3" t="s">
        <v>6</v>
      </c>
      <c r="G63" s="4">
        <v>700</v>
      </c>
      <c r="H63" s="5" t="s">
        <v>5</v>
      </c>
      <c r="I63" s="9">
        <f t="shared" ref="I63:I69" si="1">E63*G63</f>
        <v>7314.9999999999991</v>
      </c>
      <c r="J63" s="40"/>
      <c r="K63" s="40"/>
      <c r="M63" s="38"/>
    </row>
    <row r="64" spans="2:13" x14ac:dyDescent="0.25">
      <c r="B64" s="42" t="s">
        <v>9</v>
      </c>
      <c r="C64" s="43"/>
      <c r="D64" s="44"/>
      <c r="E64" s="2">
        <f>I61</f>
        <v>10.45</v>
      </c>
      <c r="F64" s="3" t="s">
        <v>6</v>
      </c>
      <c r="G64" s="4">
        <v>800</v>
      </c>
      <c r="H64" s="5" t="s">
        <v>5</v>
      </c>
      <c r="I64" s="9">
        <f t="shared" si="1"/>
        <v>8360</v>
      </c>
      <c r="J64" s="40"/>
      <c r="K64" s="40"/>
      <c r="M64" s="38"/>
    </row>
    <row r="65" spans="2:13" x14ac:dyDescent="0.25">
      <c r="B65" s="42" t="s">
        <v>10</v>
      </c>
      <c r="C65" s="43"/>
      <c r="D65" s="44"/>
      <c r="E65" s="2">
        <f>I61</f>
        <v>10.45</v>
      </c>
      <c r="F65" s="3" t="s">
        <v>6</v>
      </c>
      <c r="G65" s="4">
        <v>900</v>
      </c>
      <c r="H65" s="5" t="s">
        <v>5</v>
      </c>
      <c r="I65" s="9">
        <f t="shared" si="1"/>
        <v>9405</v>
      </c>
      <c r="J65" s="40"/>
      <c r="K65" s="40"/>
      <c r="M65" s="38"/>
    </row>
    <row r="66" spans="2:13" x14ac:dyDescent="0.25">
      <c r="B66" s="42" t="s">
        <v>11</v>
      </c>
      <c r="C66" s="43"/>
      <c r="D66" s="44"/>
      <c r="E66" s="2">
        <f>I61</f>
        <v>10.45</v>
      </c>
      <c r="F66" s="3" t="s">
        <v>6</v>
      </c>
      <c r="G66" s="4">
        <v>1000</v>
      </c>
      <c r="H66" s="5" t="s">
        <v>5</v>
      </c>
      <c r="I66" s="9">
        <f t="shared" si="1"/>
        <v>10450</v>
      </c>
      <c r="J66" s="40"/>
      <c r="K66" s="40"/>
      <c r="M66" s="38"/>
    </row>
    <row r="67" spans="2:13" x14ac:dyDescent="0.25">
      <c r="B67" s="42" t="s">
        <v>12</v>
      </c>
      <c r="C67" s="43"/>
      <c r="D67" s="44"/>
      <c r="E67" s="2">
        <f>I61</f>
        <v>10.45</v>
      </c>
      <c r="F67" s="3" t="s">
        <v>6</v>
      </c>
      <c r="G67" s="4">
        <v>1200</v>
      </c>
      <c r="H67" s="5" t="s">
        <v>5</v>
      </c>
      <c r="I67" s="9">
        <f t="shared" si="1"/>
        <v>12540</v>
      </c>
      <c r="J67" s="40"/>
      <c r="K67" s="40"/>
      <c r="M67" s="38"/>
    </row>
    <row r="68" spans="2:13" x14ac:dyDescent="0.25">
      <c r="B68" s="42" t="s">
        <v>13</v>
      </c>
      <c r="C68" s="43"/>
      <c r="D68" s="44"/>
      <c r="E68" s="2">
        <f>I61</f>
        <v>10.45</v>
      </c>
      <c r="F68" s="3" t="s">
        <v>6</v>
      </c>
      <c r="G68" s="4">
        <v>1400</v>
      </c>
      <c r="H68" s="5" t="s">
        <v>5</v>
      </c>
      <c r="I68" s="9">
        <f t="shared" si="1"/>
        <v>14629.999999999998</v>
      </c>
      <c r="J68" s="40"/>
      <c r="K68" s="40"/>
      <c r="M68" s="38"/>
    </row>
    <row r="69" spans="2:13" ht="15.75" thickBot="1" x14ac:dyDescent="0.3">
      <c r="B69" s="45" t="s">
        <v>14</v>
      </c>
      <c r="C69" s="46"/>
      <c r="D69" s="47"/>
      <c r="E69" s="11">
        <f>I61</f>
        <v>10.45</v>
      </c>
      <c r="F69" s="12" t="s">
        <v>6</v>
      </c>
      <c r="G69" s="13">
        <v>1600</v>
      </c>
      <c r="H69" s="14" t="s">
        <v>5</v>
      </c>
      <c r="I69" s="15">
        <f t="shared" si="1"/>
        <v>16720</v>
      </c>
      <c r="J69" s="40"/>
      <c r="K69" s="40"/>
      <c r="M69" s="38"/>
    </row>
    <row r="70" spans="2:13" ht="66" customHeight="1" x14ac:dyDescent="0.25">
      <c r="B70" s="55" t="s">
        <v>23</v>
      </c>
      <c r="C70" s="56"/>
      <c r="D70" s="56"/>
      <c r="E70" s="56"/>
      <c r="F70" s="56"/>
      <c r="G70" s="56"/>
      <c r="H70" s="57"/>
      <c r="I70" s="25">
        <v>5.0599999999999996</v>
      </c>
      <c r="J70" s="40"/>
      <c r="K70" s="40"/>
    </row>
    <row r="71" spans="2:13" x14ac:dyDescent="0.25">
      <c r="B71" s="48" t="s">
        <v>7</v>
      </c>
      <c r="C71" s="49"/>
      <c r="D71" s="50"/>
      <c r="E71" s="26">
        <f>I70</f>
        <v>5.0599999999999996</v>
      </c>
      <c r="F71" s="27" t="s">
        <v>6</v>
      </c>
      <c r="G71" s="28">
        <v>600</v>
      </c>
      <c r="H71" s="29" t="s">
        <v>5</v>
      </c>
      <c r="I71" s="30">
        <f>E71*G71</f>
        <v>3035.9999999999995</v>
      </c>
      <c r="J71" s="40"/>
      <c r="K71" s="40"/>
    </row>
    <row r="72" spans="2:13" x14ac:dyDescent="0.25">
      <c r="B72" s="48" t="s">
        <v>8</v>
      </c>
      <c r="C72" s="49"/>
      <c r="D72" s="50"/>
      <c r="E72" s="26">
        <f>I70</f>
        <v>5.0599999999999996</v>
      </c>
      <c r="F72" s="27" t="s">
        <v>6</v>
      </c>
      <c r="G72" s="28">
        <v>700</v>
      </c>
      <c r="H72" s="29" t="s">
        <v>5</v>
      </c>
      <c r="I72" s="30">
        <f t="shared" ref="I72:I75" si="2">E72*G72</f>
        <v>3541.9999999999995</v>
      </c>
      <c r="J72" s="40"/>
      <c r="K72" s="40"/>
    </row>
    <row r="73" spans="2:13" x14ac:dyDescent="0.25">
      <c r="B73" s="48" t="s">
        <v>9</v>
      </c>
      <c r="C73" s="49"/>
      <c r="D73" s="50"/>
      <c r="E73" s="26">
        <f>I70</f>
        <v>5.0599999999999996</v>
      </c>
      <c r="F73" s="27" t="s">
        <v>6</v>
      </c>
      <c r="G73" s="28">
        <v>800</v>
      </c>
      <c r="H73" s="29" t="s">
        <v>5</v>
      </c>
      <c r="I73" s="30">
        <f t="shared" si="2"/>
        <v>4047.9999999999995</v>
      </c>
      <c r="J73" s="40"/>
      <c r="K73" s="40"/>
    </row>
    <row r="74" spans="2:13" x14ac:dyDescent="0.25">
      <c r="B74" s="48" t="s">
        <v>20</v>
      </c>
      <c r="C74" s="49"/>
      <c r="D74" s="50"/>
      <c r="E74" s="26">
        <f>I70</f>
        <v>5.0599999999999996</v>
      </c>
      <c r="F74" s="27" t="s">
        <v>6</v>
      </c>
      <c r="G74" s="28">
        <v>980</v>
      </c>
      <c r="H74" s="29" t="s">
        <v>5</v>
      </c>
      <c r="I74" s="30">
        <f t="shared" si="2"/>
        <v>4958.7999999999993</v>
      </c>
      <c r="J74" s="40"/>
      <c r="K74" s="40"/>
    </row>
    <row r="75" spans="2:13" ht="15.75" thickBot="1" x14ac:dyDescent="0.3">
      <c r="B75" s="48" t="s">
        <v>21</v>
      </c>
      <c r="C75" s="49"/>
      <c r="D75" s="50"/>
      <c r="E75" s="26">
        <f>I70</f>
        <v>5.0599999999999996</v>
      </c>
      <c r="F75" s="27" t="s">
        <v>6</v>
      </c>
      <c r="G75" s="28">
        <v>1400</v>
      </c>
      <c r="H75" s="29" t="s">
        <v>5</v>
      </c>
      <c r="I75" s="30">
        <f t="shared" si="2"/>
        <v>7083.9999999999991</v>
      </c>
      <c r="J75" s="40"/>
      <c r="K75" s="40"/>
    </row>
    <row r="76" spans="2:13" ht="33" customHeight="1" x14ac:dyDescent="0.25">
      <c r="B76" s="51" t="s">
        <v>22</v>
      </c>
      <c r="C76" s="52"/>
      <c r="D76" s="52"/>
      <c r="E76" s="52"/>
      <c r="F76" s="52"/>
      <c r="G76" s="52"/>
      <c r="H76" s="52"/>
      <c r="I76" s="53"/>
      <c r="J76" s="40"/>
      <c r="K76" s="40"/>
    </row>
    <row r="77" spans="2:13" x14ac:dyDescent="0.25">
      <c r="B77" s="21" t="s">
        <v>7</v>
      </c>
      <c r="C77" s="24">
        <f>I49</f>
        <v>8370</v>
      </c>
      <c r="D77" s="22" t="s">
        <v>15</v>
      </c>
      <c r="E77" s="2">
        <f t="shared" ref="E77:E84" si="3">I52</f>
        <v>1512</v>
      </c>
      <c r="F77" s="6" t="s">
        <v>15</v>
      </c>
      <c r="G77" s="3">
        <f t="shared" ref="G77:G84" si="4">I62</f>
        <v>6270</v>
      </c>
      <c r="H77" s="5" t="s">
        <v>5</v>
      </c>
      <c r="I77" s="9">
        <f>C77+E77+G77</f>
        <v>16152</v>
      </c>
      <c r="J77" s="40"/>
      <c r="K77" s="40"/>
      <c r="L77" s="40"/>
    </row>
    <row r="78" spans="2:13" x14ac:dyDescent="0.25">
      <c r="B78" s="8" t="s">
        <v>8</v>
      </c>
      <c r="C78" s="24">
        <f>I49</f>
        <v>8370</v>
      </c>
      <c r="D78" s="22" t="s">
        <v>15</v>
      </c>
      <c r="E78" s="2">
        <f t="shared" si="3"/>
        <v>1764</v>
      </c>
      <c r="F78" s="6" t="s">
        <v>15</v>
      </c>
      <c r="G78" s="3">
        <f t="shared" si="4"/>
        <v>7314.9999999999991</v>
      </c>
      <c r="H78" s="5" t="s">
        <v>5</v>
      </c>
      <c r="I78" s="9">
        <f t="shared" ref="I78:I84" si="5">C78+E78+G78</f>
        <v>17449</v>
      </c>
      <c r="J78" s="40"/>
      <c r="K78" s="40"/>
    </row>
    <row r="79" spans="2:13" x14ac:dyDescent="0.25">
      <c r="B79" s="8" t="s">
        <v>9</v>
      </c>
      <c r="C79" s="24">
        <f>I49</f>
        <v>8370</v>
      </c>
      <c r="D79" s="22" t="s">
        <v>15</v>
      </c>
      <c r="E79" s="2">
        <f t="shared" si="3"/>
        <v>2016</v>
      </c>
      <c r="F79" s="6" t="s">
        <v>15</v>
      </c>
      <c r="G79" s="3">
        <f t="shared" si="4"/>
        <v>8360</v>
      </c>
      <c r="H79" s="5" t="s">
        <v>5</v>
      </c>
      <c r="I79" s="9">
        <f t="shared" si="5"/>
        <v>18746</v>
      </c>
      <c r="J79" s="40"/>
      <c r="K79" s="40"/>
    </row>
    <row r="80" spans="2:13" x14ac:dyDescent="0.25">
      <c r="B80" s="8" t="s">
        <v>10</v>
      </c>
      <c r="C80" s="24">
        <f>I49</f>
        <v>8370</v>
      </c>
      <c r="D80" s="22" t="s">
        <v>15</v>
      </c>
      <c r="E80" s="2">
        <f t="shared" si="3"/>
        <v>2268</v>
      </c>
      <c r="F80" s="6" t="s">
        <v>15</v>
      </c>
      <c r="G80" s="3">
        <f t="shared" si="4"/>
        <v>9405</v>
      </c>
      <c r="H80" s="5" t="s">
        <v>5</v>
      </c>
      <c r="I80" s="9">
        <f t="shared" si="5"/>
        <v>20043</v>
      </c>
      <c r="J80" s="40"/>
      <c r="K80" s="40"/>
    </row>
    <row r="81" spans="2:11" x14ac:dyDescent="0.25">
      <c r="B81" s="8" t="s">
        <v>11</v>
      </c>
      <c r="C81" s="24">
        <f>I49</f>
        <v>8370</v>
      </c>
      <c r="D81" s="22" t="s">
        <v>15</v>
      </c>
      <c r="E81" s="2">
        <f t="shared" si="3"/>
        <v>2520</v>
      </c>
      <c r="F81" s="6" t="s">
        <v>15</v>
      </c>
      <c r="G81" s="3">
        <f t="shared" si="4"/>
        <v>10450</v>
      </c>
      <c r="H81" s="5" t="s">
        <v>5</v>
      </c>
      <c r="I81" s="9">
        <f t="shared" si="5"/>
        <v>21340</v>
      </c>
      <c r="J81" s="40"/>
      <c r="K81" s="40"/>
    </row>
    <row r="82" spans="2:11" x14ac:dyDescent="0.25">
      <c r="B82" s="8" t="s">
        <v>12</v>
      </c>
      <c r="C82" s="24">
        <f>I49</f>
        <v>8370</v>
      </c>
      <c r="D82" s="22" t="s">
        <v>15</v>
      </c>
      <c r="E82" s="2">
        <f t="shared" si="3"/>
        <v>3024</v>
      </c>
      <c r="F82" s="6" t="s">
        <v>15</v>
      </c>
      <c r="G82" s="3">
        <f t="shared" si="4"/>
        <v>12540</v>
      </c>
      <c r="H82" s="5" t="s">
        <v>5</v>
      </c>
      <c r="I82" s="9">
        <f t="shared" si="5"/>
        <v>23934</v>
      </c>
      <c r="J82" s="40"/>
      <c r="K82" s="40"/>
    </row>
    <row r="83" spans="2:11" x14ac:dyDescent="0.25">
      <c r="B83" s="8" t="s">
        <v>13</v>
      </c>
      <c r="C83" s="24">
        <f>I49</f>
        <v>8370</v>
      </c>
      <c r="D83" s="22" t="s">
        <v>15</v>
      </c>
      <c r="E83" s="2">
        <f t="shared" si="3"/>
        <v>3528</v>
      </c>
      <c r="F83" s="6" t="s">
        <v>15</v>
      </c>
      <c r="G83" s="3">
        <f t="shared" si="4"/>
        <v>14629.999999999998</v>
      </c>
      <c r="H83" s="5" t="s">
        <v>5</v>
      </c>
      <c r="I83" s="9">
        <f t="shared" si="5"/>
        <v>26528</v>
      </c>
      <c r="J83" s="40"/>
      <c r="K83" s="40"/>
    </row>
    <row r="84" spans="2:11" ht="15.75" thickBot="1" x14ac:dyDescent="0.3">
      <c r="B84" s="10" t="s">
        <v>14</v>
      </c>
      <c r="C84" s="24">
        <f>I49</f>
        <v>8370</v>
      </c>
      <c r="D84" s="23" t="s">
        <v>15</v>
      </c>
      <c r="E84" s="11">
        <f t="shared" si="3"/>
        <v>4032</v>
      </c>
      <c r="F84" s="16" t="s">
        <v>15</v>
      </c>
      <c r="G84" s="12">
        <f t="shared" si="4"/>
        <v>16720</v>
      </c>
      <c r="H84" s="14" t="s">
        <v>5</v>
      </c>
      <c r="I84" s="9">
        <f t="shared" si="5"/>
        <v>29122</v>
      </c>
      <c r="J84" s="40"/>
      <c r="K84" s="40"/>
    </row>
    <row r="85" spans="2:11" ht="39" customHeight="1" x14ac:dyDescent="0.25">
      <c r="B85" s="51" t="s">
        <v>16</v>
      </c>
      <c r="C85" s="52"/>
      <c r="D85" s="52"/>
      <c r="E85" s="52"/>
      <c r="F85" s="52"/>
      <c r="G85" s="52"/>
      <c r="H85" s="54"/>
      <c r="I85" s="17">
        <v>2609</v>
      </c>
      <c r="J85" s="40"/>
      <c r="K85" s="40"/>
    </row>
    <row r="86" spans="2:11" x14ac:dyDescent="0.25">
      <c r="B86" s="42" t="s">
        <v>7</v>
      </c>
      <c r="C86" s="43"/>
      <c r="D86" s="44"/>
      <c r="E86" s="2">
        <f t="shared" ref="E86:E93" si="6">I77</f>
        <v>16152</v>
      </c>
      <c r="F86" s="6" t="s">
        <v>15</v>
      </c>
      <c r="G86" s="3">
        <f>I50</f>
        <v>2609</v>
      </c>
      <c r="H86" s="5" t="s">
        <v>5</v>
      </c>
      <c r="I86" s="9">
        <f>E86+G86</f>
        <v>18761</v>
      </c>
      <c r="J86" s="40"/>
      <c r="K86" s="40"/>
    </row>
    <row r="87" spans="2:11" x14ac:dyDescent="0.25">
      <c r="B87" s="42" t="s">
        <v>8</v>
      </c>
      <c r="C87" s="43"/>
      <c r="D87" s="44"/>
      <c r="E87" s="2">
        <f t="shared" si="6"/>
        <v>17449</v>
      </c>
      <c r="F87" s="6" t="s">
        <v>15</v>
      </c>
      <c r="G87" s="3">
        <f>I50</f>
        <v>2609</v>
      </c>
      <c r="H87" s="5" t="s">
        <v>5</v>
      </c>
      <c r="I87" s="9">
        <f t="shared" ref="I87:I93" si="7">E87+G87</f>
        <v>20058</v>
      </c>
      <c r="J87" s="40"/>
      <c r="K87" s="40"/>
    </row>
    <row r="88" spans="2:11" x14ac:dyDescent="0.25">
      <c r="B88" s="42" t="s">
        <v>9</v>
      </c>
      <c r="C88" s="43"/>
      <c r="D88" s="44"/>
      <c r="E88" s="2">
        <f t="shared" si="6"/>
        <v>18746</v>
      </c>
      <c r="F88" s="6" t="s">
        <v>15</v>
      </c>
      <c r="G88" s="3">
        <f>I50</f>
        <v>2609</v>
      </c>
      <c r="H88" s="5" t="s">
        <v>5</v>
      </c>
      <c r="I88" s="9">
        <f t="shared" si="7"/>
        <v>21355</v>
      </c>
      <c r="J88" s="40"/>
      <c r="K88" s="40"/>
    </row>
    <row r="89" spans="2:11" x14ac:dyDescent="0.25">
      <c r="B89" s="42" t="s">
        <v>10</v>
      </c>
      <c r="C89" s="43"/>
      <c r="D89" s="44"/>
      <c r="E89" s="2">
        <f t="shared" si="6"/>
        <v>20043</v>
      </c>
      <c r="F89" s="6" t="s">
        <v>15</v>
      </c>
      <c r="G89" s="3">
        <f>I50</f>
        <v>2609</v>
      </c>
      <c r="H89" s="5" t="s">
        <v>5</v>
      </c>
      <c r="I89" s="9">
        <f t="shared" si="7"/>
        <v>22652</v>
      </c>
      <c r="J89" s="40"/>
      <c r="K89" s="40"/>
    </row>
    <row r="90" spans="2:11" x14ac:dyDescent="0.25">
      <c r="B90" s="42" t="s">
        <v>11</v>
      </c>
      <c r="C90" s="43"/>
      <c r="D90" s="44"/>
      <c r="E90" s="2">
        <f t="shared" si="6"/>
        <v>21340</v>
      </c>
      <c r="F90" s="6" t="s">
        <v>15</v>
      </c>
      <c r="G90" s="3">
        <f>I50</f>
        <v>2609</v>
      </c>
      <c r="H90" s="5" t="s">
        <v>5</v>
      </c>
      <c r="I90" s="9">
        <f t="shared" si="7"/>
        <v>23949</v>
      </c>
      <c r="J90" s="40"/>
      <c r="K90" s="40"/>
    </row>
    <row r="91" spans="2:11" x14ac:dyDescent="0.25">
      <c r="B91" s="42" t="s">
        <v>12</v>
      </c>
      <c r="C91" s="43"/>
      <c r="D91" s="44"/>
      <c r="E91" s="2">
        <f t="shared" si="6"/>
        <v>23934</v>
      </c>
      <c r="F91" s="6" t="s">
        <v>15</v>
      </c>
      <c r="G91" s="3">
        <f>I50</f>
        <v>2609</v>
      </c>
      <c r="H91" s="5" t="s">
        <v>5</v>
      </c>
      <c r="I91" s="9">
        <f t="shared" si="7"/>
        <v>26543</v>
      </c>
      <c r="J91" s="40"/>
      <c r="K91" s="40"/>
    </row>
    <row r="92" spans="2:11" x14ac:dyDescent="0.25">
      <c r="B92" s="42" t="s">
        <v>13</v>
      </c>
      <c r="C92" s="43"/>
      <c r="D92" s="44"/>
      <c r="E92" s="2">
        <f t="shared" si="6"/>
        <v>26528</v>
      </c>
      <c r="F92" s="6" t="s">
        <v>15</v>
      </c>
      <c r="G92" s="3">
        <f>I50</f>
        <v>2609</v>
      </c>
      <c r="H92" s="5" t="s">
        <v>5</v>
      </c>
      <c r="I92" s="9">
        <f t="shared" si="7"/>
        <v>29137</v>
      </c>
      <c r="J92" s="40"/>
      <c r="K92" s="40"/>
    </row>
    <row r="93" spans="2:11" ht="15.75" thickBot="1" x14ac:dyDescent="0.3">
      <c r="B93" s="45" t="s">
        <v>14</v>
      </c>
      <c r="C93" s="46"/>
      <c r="D93" s="47"/>
      <c r="E93" s="11">
        <f t="shared" si="6"/>
        <v>29122</v>
      </c>
      <c r="F93" s="16" t="s">
        <v>15</v>
      </c>
      <c r="G93" s="12">
        <f>I50</f>
        <v>2609</v>
      </c>
      <c r="H93" s="14" t="s">
        <v>5</v>
      </c>
      <c r="I93" s="15">
        <f t="shared" si="7"/>
        <v>31731</v>
      </c>
      <c r="J93" s="40"/>
      <c r="K93" s="40"/>
    </row>
    <row r="94" spans="2:11" x14ac:dyDescent="0.25">
      <c r="E94" s="1"/>
      <c r="F94" s="1"/>
      <c r="G94" s="1"/>
      <c r="H94" s="1"/>
      <c r="I94" s="1"/>
      <c r="J94" s="40"/>
      <c r="K94" s="40"/>
    </row>
    <row r="95" spans="2:11" x14ac:dyDescent="0.25">
      <c r="B95" t="s">
        <v>68</v>
      </c>
      <c r="E95" s="1"/>
      <c r="F95" s="1"/>
      <c r="G95" s="1"/>
      <c r="H95" s="1"/>
      <c r="I95" s="1"/>
      <c r="J95" s="40"/>
      <c r="K95" s="40"/>
    </row>
    <row r="96" spans="2:11" ht="39.75" customHeight="1" x14ac:dyDescent="0.25">
      <c r="B96" t="s">
        <v>67</v>
      </c>
      <c r="E96" s="1"/>
      <c r="F96" s="1"/>
      <c r="G96" s="1"/>
      <c r="H96" s="1"/>
      <c r="I96" s="1"/>
      <c r="J96" s="40"/>
      <c r="K96" s="40"/>
    </row>
    <row r="97" spans="2:11" ht="54" customHeight="1" x14ac:dyDescent="0.25">
      <c r="B97" s="99" t="s">
        <v>65</v>
      </c>
      <c r="C97" s="99"/>
      <c r="D97" s="99"/>
      <c r="E97" s="99"/>
      <c r="F97" s="99"/>
      <c r="G97" s="99"/>
      <c r="H97" s="99"/>
      <c r="I97" s="99"/>
      <c r="J97" s="40"/>
      <c r="K97" s="40"/>
    </row>
    <row r="98" spans="2:11" ht="81" customHeight="1" x14ac:dyDescent="0.25">
      <c r="B98" s="99" t="s">
        <v>66</v>
      </c>
      <c r="C98" s="99"/>
      <c r="D98" s="99"/>
      <c r="E98" s="99"/>
      <c r="F98" s="99"/>
      <c r="G98" s="99"/>
      <c r="H98" s="99"/>
      <c r="I98" s="99"/>
      <c r="J98" s="40"/>
      <c r="K98" s="40"/>
    </row>
    <row r="99" spans="2:11" x14ac:dyDescent="0.25">
      <c r="E99" s="1"/>
      <c r="F99" s="1"/>
      <c r="G99" s="1"/>
      <c r="H99" s="1"/>
      <c r="I99" s="1"/>
      <c r="J99" s="40"/>
      <c r="K99" s="40"/>
    </row>
    <row r="100" spans="2:11" x14ac:dyDescent="0.25">
      <c r="E100" s="1"/>
      <c r="F100" s="1"/>
      <c r="G100" s="1"/>
      <c r="H100" s="1"/>
      <c r="I100" s="1"/>
      <c r="J100" s="40"/>
      <c r="K100" s="40"/>
    </row>
    <row r="101" spans="2:11" x14ac:dyDescent="0.25">
      <c r="E101" s="1"/>
      <c r="F101" s="1"/>
      <c r="G101" s="1"/>
      <c r="H101" s="1"/>
      <c r="I101" s="1"/>
      <c r="J101" s="40"/>
      <c r="K101" s="40"/>
    </row>
    <row r="102" spans="2:11" x14ac:dyDescent="0.25">
      <c r="E102" s="1"/>
      <c r="F102" s="1"/>
      <c r="G102" s="1"/>
      <c r="H102" s="1"/>
      <c r="I102" s="1"/>
      <c r="J102" s="40"/>
      <c r="K102" s="40"/>
    </row>
    <row r="103" spans="2:11" x14ac:dyDescent="0.25">
      <c r="E103" s="1"/>
      <c r="F103" s="1"/>
      <c r="G103" s="1"/>
      <c r="H103" s="1"/>
      <c r="I103" s="1"/>
      <c r="J103" s="40"/>
      <c r="K103" s="40"/>
    </row>
    <row r="104" spans="2:11" x14ac:dyDescent="0.25">
      <c r="E104" s="1"/>
      <c r="F104" s="1"/>
      <c r="G104" s="1"/>
      <c r="H104" s="1"/>
      <c r="I104" s="1"/>
      <c r="J104" s="40"/>
      <c r="K104" s="40"/>
    </row>
  </sheetData>
  <mergeCells count="85">
    <mergeCell ref="B97:I97"/>
    <mergeCell ref="B98:I98"/>
    <mergeCell ref="B42:H42"/>
    <mergeCell ref="B43:H43"/>
    <mergeCell ref="B31:I31"/>
    <mergeCell ref="B35:I35"/>
    <mergeCell ref="B39:I39"/>
    <mergeCell ref="B37:H37"/>
    <mergeCell ref="B36:H36"/>
    <mergeCell ref="B38:H38"/>
    <mergeCell ref="B40:H40"/>
    <mergeCell ref="B41:H41"/>
    <mergeCell ref="B32:H32"/>
    <mergeCell ref="B33:H33"/>
    <mergeCell ref="B34:H34"/>
    <mergeCell ref="B56:D56"/>
    <mergeCell ref="B25:H25"/>
    <mergeCell ref="B26:H26"/>
    <mergeCell ref="B28:H28"/>
    <mergeCell ref="B29:H29"/>
    <mergeCell ref="B30:H30"/>
    <mergeCell ref="B27:H27"/>
    <mergeCell ref="B22:H22"/>
    <mergeCell ref="B23:H23"/>
    <mergeCell ref="B24:H24"/>
    <mergeCell ref="B16:H16"/>
    <mergeCell ref="B17:H17"/>
    <mergeCell ref="B18:H18"/>
    <mergeCell ref="B19:H19"/>
    <mergeCell ref="B20:H20"/>
    <mergeCell ref="B12:H12"/>
    <mergeCell ref="B13:H13"/>
    <mergeCell ref="B14:H14"/>
    <mergeCell ref="B15:H15"/>
    <mergeCell ref="B21:H21"/>
    <mergeCell ref="B7:I7"/>
    <mergeCell ref="B8:I8"/>
    <mergeCell ref="B9:I9"/>
    <mergeCell ref="B10:I10"/>
    <mergeCell ref="B11:I11"/>
    <mergeCell ref="B2:I2"/>
    <mergeCell ref="B3:I3"/>
    <mergeCell ref="B4:I4"/>
    <mergeCell ref="B5:I5"/>
    <mergeCell ref="B6:I6"/>
    <mergeCell ref="B45:I45"/>
    <mergeCell ref="B46:H46"/>
    <mergeCell ref="B47:H47"/>
    <mergeCell ref="B48:H48"/>
    <mergeCell ref="B49:H49"/>
    <mergeCell ref="B50:H50"/>
    <mergeCell ref="B51:I51"/>
    <mergeCell ref="B52:D52"/>
    <mergeCell ref="B53:D53"/>
    <mergeCell ref="B54:D54"/>
    <mergeCell ref="B55:D55"/>
    <mergeCell ref="B68:D68"/>
    <mergeCell ref="B57:D57"/>
    <mergeCell ref="B58:D58"/>
    <mergeCell ref="B59:D59"/>
    <mergeCell ref="B60:I60"/>
    <mergeCell ref="B61:H61"/>
    <mergeCell ref="B62:D62"/>
    <mergeCell ref="B63:D63"/>
    <mergeCell ref="B64:D64"/>
    <mergeCell ref="B65:D65"/>
    <mergeCell ref="B66:D66"/>
    <mergeCell ref="B67:D67"/>
    <mergeCell ref="B69:D69"/>
    <mergeCell ref="B76:I76"/>
    <mergeCell ref="B85:H85"/>
    <mergeCell ref="B86:D86"/>
    <mergeCell ref="B87:D87"/>
    <mergeCell ref="B75:D75"/>
    <mergeCell ref="B71:D71"/>
    <mergeCell ref="B70:H70"/>
    <mergeCell ref="B92:D92"/>
    <mergeCell ref="B93:D93"/>
    <mergeCell ref="B72:D72"/>
    <mergeCell ref="B73:D73"/>
    <mergeCell ref="B74:D74"/>
    <mergeCell ref="B88:D88"/>
    <mergeCell ref="B89:D89"/>
    <mergeCell ref="B90:D90"/>
    <mergeCell ref="B91:D91"/>
  </mergeCells>
  <pageMargins left="0.70866141732283472" right="0.70866141732283472" top="0.74803149606299213" bottom="0.74803149606299213" header="0.31496062992125984" footer="0.31496062992125984"/>
  <pageSetup paperSize="9" scale="9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2026-05-11T11:58:49Z</dcterms:modified>
</cp:coreProperties>
</file>